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midwestpipelineab-my.sharepoint.com/personal/scott_ford_midwestpipeline_com/Documents/Desktop/"/>
    </mc:Choice>
  </mc:AlternateContent>
  <xr:revisionPtr revIDLastSave="0" documentId="8_{FD9C9B5A-748E-4C13-B34D-756D6D31E81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ons" sheetId="2" r:id="rId1"/>
    <sheet name="Project Schedule" sheetId="1" r:id="rId2"/>
  </sheets>
  <definedNames>
    <definedName name="Display_Week">'Project Schedule'!$C$4</definedName>
    <definedName name="_xlnm.Print_Area" localSheetId="1">'Project Schedule'!$A$1:$BR$39</definedName>
    <definedName name="Project_Start">'Project Schedule'!$C$3</definedName>
    <definedName name="task_end" localSheetId="1">#REF!</definedName>
    <definedName name="task_progress" localSheetId="1">#REF!</definedName>
    <definedName name="task_start" localSheetId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R41" i="1" a="1"/>
  <c r="BR41" i="1"/>
  <c r="BQ41" i="1" a="1"/>
  <c r="BQ41" i="1"/>
  <c r="BK41" i="1" a="1"/>
  <c r="BK41" i="1"/>
  <c r="BJ41" i="1" a="1"/>
  <c r="BJ41" i="1"/>
  <c r="BD41" i="1" a="1"/>
  <c r="BD41" i="1"/>
  <c r="BC41" i="1" a="1"/>
  <c r="BC41" i="1"/>
  <c r="AW41" i="1" a="1"/>
  <c r="AW41" i="1"/>
  <c r="AV41" i="1" a="1"/>
  <c r="AV41" i="1"/>
  <c r="AP41" i="1" a="1"/>
  <c r="AP41" i="1"/>
  <c r="AO41" i="1" a="1"/>
  <c r="AO41" i="1"/>
  <c r="AI41" i="1" a="1"/>
  <c r="AI41" i="1"/>
  <c r="AH41" i="1" a="1"/>
  <c r="AH41" i="1"/>
  <c r="AB41" i="1" a="1"/>
  <c r="AB41" i="1"/>
  <c r="AA41" i="1" a="1"/>
  <c r="AA41" i="1"/>
  <c r="U41" i="1" a="1"/>
  <c r="U41" i="1"/>
  <c r="T41" i="1" a="1"/>
  <c r="T41" i="1"/>
  <c r="N41" i="1" a="1"/>
  <c r="N41" i="1"/>
  <c r="M41" i="1" a="1"/>
  <c r="M41" i="1"/>
  <c r="C6" i="1" a="1"/>
  <c r="C6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L7" i="1"/>
  <c r="BM8" i="1"/>
  <c r="BL9" i="1"/>
  <c r="E11" i="1"/>
  <c r="F11" i="1"/>
  <c r="H9" i="1"/>
  <c r="H7" i="1"/>
  <c r="BN8" i="1"/>
  <c r="BM9" i="1"/>
  <c r="E12" i="1"/>
  <c r="F12" i="1"/>
  <c r="I9" i="1"/>
  <c r="BO8" i="1"/>
  <c r="BN9" i="1"/>
  <c r="E13" i="1"/>
  <c r="F13" i="1"/>
  <c r="J9" i="1"/>
  <c r="BP8" i="1"/>
  <c r="BO9" i="1"/>
  <c r="E14" i="1"/>
  <c r="F14" i="1"/>
  <c r="K9" i="1"/>
  <c r="BQ8" i="1"/>
  <c r="BP9" i="1"/>
  <c r="E15" i="1"/>
  <c r="F15" i="1"/>
  <c r="L9" i="1"/>
  <c r="BR8" i="1"/>
  <c r="BR9" i="1"/>
  <c r="BQ9" i="1"/>
  <c r="E17" i="1"/>
  <c r="F17" i="1"/>
  <c r="M9" i="1"/>
  <c r="E18" i="1"/>
  <c r="F18" i="1"/>
  <c r="N9" i="1"/>
  <c r="E19" i="1"/>
  <c r="F19" i="1"/>
  <c r="O7" i="1"/>
  <c r="O9" i="1"/>
  <c r="E20" i="1"/>
  <c r="F20" i="1"/>
  <c r="P9" i="1"/>
  <c r="E21" i="1"/>
  <c r="F21" i="1"/>
  <c r="Q9" i="1"/>
  <c r="E23" i="1"/>
  <c r="F23" i="1"/>
  <c r="R9" i="1"/>
  <c r="E24" i="1"/>
  <c r="F24" i="1"/>
  <c r="S9" i="1"/>
  <c r="E25" i="1"/>
  <c r="F25" i="1"/>
  <c r="T9" i="1"/>
  <c r="E26" i="1"/>
  <c r="F26" i="1"/>
  <c r="U9" i="1"/>
  <c r="E27" i="1"/>
  <c r="F27" i="1"/>
  <c r="V7" i="1"/>
  <c r="V9" i="1"/>
  <c r="E29" i="1"/>
  <c r="F29" i="1"/>
  <c r="W9" i="1"/>
  <c r="E30" i="1"/>
  <c r="F30" i="1"/>
  <c r="X9" i="1"/>
  <c r="E31" i="1"/>
  <c r="F31" i="1"/>
  <c r="Y9" i="1"/>
  <c r="E32" i="1"/>
  <c r="F32" i="1"/>
  <c r="Z9" i="1"/>
  <c r="E33" i="1"/>
  <c r="F33" i="1"/>
  <c r="AA9" i="1"/>
  <c r="E35" i="1"/>
  <c r="F35" i="1"/>
  <c r="AB9" i="1"/>
  <c r="E36" i="1"/>
  <c r="F36" i="1"/>
  <c r="AC7" i="1"/>
  <c r="AC9" i="1"/>
  <c r="E37" i="1"/>
  <c r="F37" i="1"/>
  <c r="AD9" i="1"/>
  <c r="E38" i="1"/>
  <c r="F38" i="1"/>
  <c r="AE9" i="1"/>
  <c r="E39" i="1"/>
  <c r="F39" i="1"/>
  <c r="AF9" i="1"/>
  <c r="AG9" i="1"/>
  <c r="AH9" i="1"/>
  <c r="AI9" i="1"/>
  <c r="AJ9" i="1"/>
  <c r="AJ7" i="1"/>
  <c r="AK9" i="1"/>
  <c r="AL9" i="1"/>
  <c r="AM9" i="1"/>
  <c r="AN9" i="1"/>
  <c r="AO9" i="1"/>
  <c r="AP9" i="1"/>
  <c r="AQ9" i="1"/>
  <c r="AQ7" i="1"/>
  <c r="AR9" i="1"/>
  <c r="AS9" i="1"/>
  <c r="AT9" i="1"/>
  <c r="AU9" i="1"/>
  <c r="AV9" i="1"/>
  <c r="AW9" i="1"/>
  <c r="AX9" i="1"/>
  <c r="AX7" i="1"/>
  <c r="AY9" i="1"/>
  <c r="AZ9" i="1"/>
  <c r="BA9" i="1"/>
  <c r="BB9" i="1"/>
  <c r="BC9" i="1"/>
  <c r="BD9" i="1"/>
  <c r="BE9" i="1"/>
  <c r="BE7" i="1"/>
  <c r="BF9" i="1"/>
  <c r="BG9" i="1"/>
  <c r="BH9" i="1"/>
  <c r="BI9" i="1"/>
  <c r="BK9" i="1"/>
  <c r="B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Ford</author>
  </authors>
  <commentList>
    <comment ref="C5" authorId="0" shapeId="0" xr:uid="{67F19278-2DFB-46AD-90B4-5B3D62259BB4}">
      <text>
        <r>
          <rPr>
            <sz val="9"/>
            <color indexed="81"/>
            <rFont val="Tahoma"/>
            <family val="2"/>
          </rPr>
          <t>0 = 7 Days per Week
1 = 5 Days per Week
11 = Sundays Off</t>
        </r>
      </text>
    </comment>
    <comment ref="F9" authorId="0" shapeId="0" xr:uid="{4E321697-BA9C-4697-8D48-94CF5DA7DF06}">
      <text>
        <r>
          <rPr>
            <sz val="9"/>
            <color indexed="81"/>
            <rFont val="Tahoma"/>
            <family val="2"/>
          </rPr>
          <t>This date is calculated based on the Start Date + the Duration.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<sst xmlns="http://schemas.openxmlformats.org/spreadsheetml/2006/main" count="55" uniqueCount="55">
  <si>
    <t>PROJECT TITLE</t>
  </si>
  <si>
    <t>Company Name</t>
  </si>
  <si>
    <t>Project Start:</t>
  </si>
  <si>
    <t>Display Week:</t>
  </si>
  <si>
    <t>PROGRESS</t>
  </si>
  <si>
    <t>WORK BREAKDOWN STRUCTURE - 1</t>
  </si>
  <si>
    <t>Task 1</t>
  </si>
  <si>
    <t>Task 2</t>
  </si>
  <si>
    <t>Task 3</t>
  </si>
  <si>
    <t>Task 4</t>
  </si>
  <si>
    <t>Task 5</t>
  </si>
  <si>
    <t>WORK BREAKDOWN STRUCTURE - 2</t>
  </si>
  <si>
    <t>Task 6</t>
  </si>
  <si>
    <t>Task 7</t>
  </si>
  <si>
    <t>Task 8</t>
  </si>
  <si>
    <t>Task 9</t>
  </si>
  <si>
    <t>Task 10</t>
  </si>
  <si>
    <t>WORK BREAKDOWN STRUCTURE - 3</t>
  </si>
  <si>
    <t>Task 11</t>
  </si>
  <si>
    <t>Task 12</t>
  </si>
  <si>
    <t>Task 13</t>
  </si>
  <si>
    <t>Task 14</t>
  </si>
  <si>
    <t>Task 15</t>
  </si>
  <si>
    <t>WORK BREAKDOWN STRUCTURE - 4</t>
  </si>
  <si>
    <t>WORK BREAKDOWN STRUCTURE - 5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</si>
  <si>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</si>
  <si>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</si>
  <si>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</si>
  <si>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</si>
  <si>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</si>
  <si>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</si>
  <si>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</si>
  <si>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</si>
  <si>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</si>
  <si>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</si>
  <si>
    <t>TASK ID</t>
  </si>
  <si>
    <t>TASK DESCRIPTION</t>
  </si>
  <si>
    <t>DURATION
DAYS</t>
  </si>
  <si>
    <t>START
DATE</t>
  </si>
  <si>
    <t>END
DATE</t>
  </si>
  <si>
    <t>Working Calendar:</t>
  </si>
  <si>
    <t>To Add More Tasks Insert Rows Above This Line And Drag Down Page Break Line</t>
  </si>
  <si>
    <t>DATA DATE:</t>
  </si>
  <si>
    <t>How to Use this Template</t>
  </si>
  <si>
    <t>1. Fill out the Project Title, Company Name, and Project Start Date.</t>
  </si>
  <si>
    <t>0 = 7 Days per Week</t>
  </si>
  <si>
    <t>1 = 5 Days per Week</t>
  </si>
  <si>
    <t>11 = Sundays Off</t>
  </si>
  <si>
    <t xml:space="preserve">2. Select the working calendar.  This will adjust the Finish Dates and GANTT Chart based on the calendar chosen. </t>
  </si>
  <si>
    <t>3.  The Display Week changes the timeframe shown in the GANTT Chart.</t>
  </si>
  <si>
    <t>6.  Progress can be tracked by typing the value into the Progress Column.  I.E. 50 = 50%</t>
  </si>
  <si>
    <t>5.  Start Dates are based on the Finish Date of the preceding activity (Finish to Start).  These dates can be overwritten if required.</t>
  </si>
  <si>
    <t>8.  Insert additional tasks by inserting new rows (if required).</t>
  </si>
  <si>
    <t xml:space="preserve">4.  Enter your Task Descriptions, Start Dates and Durations - the Finish Dates will be calculated. The bars in the Gantt chart represent the duration of the task and are displayed using conditional formatting. </t>
  </si>
  <si>
    <t>7.  The Data Date defaults to today's date.  This can be overwritten.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</si>
</sst>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\,\ m/d/yyyy"/>
    <numFmt numFmtId="165" formatCode="mmm\ d\,\ yyyy"/>
    <numFmt numFmtId="166" formatCode="d"/>
    <numFmt numFmtId="167" formatCode="m/d/yy;@"/>
    <numFmt numFmtId="168" formatCode="yyyy/mm/dd;@"/>
    <numFmt numFmtId="169" formatCode="[$-409]d/mmm/yy;@"/>
    <numFmt numFmtId="170" formatCode="ddd\,\ mmm/d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Calibri Light"/>
      <family val="2"/>
      <scheme val="maj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20"/>
      <color rgb="FFFF0000"/>
      <name val="Calibri Light"/>
      <family val="2"/>
      <scheme val="maj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AF9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34998626667073579"/>
      </left>
      <right style="medium">
        <color theme="2" tint="-0.499984740745262"/>
      </right>
      <top/>
      <bottom/>
      <diagonal/>
    </border>
    <border>
      <left style="thin">
        <color theme="0" tint="-0.24994659260841701"/>
      </left>
      <right style="medium">
        <color theme="2" tint="-0.499984740745262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2" tint="-0.499984740745262"/>
      </right>
      <top style="thick">
        <color theme="0" tint="-0.24994659260841701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2" tint="-0.499984740745262"/>
      </right>
      <top/>
      <bottom style="thick">
        <color theme="0" tint="-0.24994659260841701"/>
      </bottom>
      <diagonal/>
    </border>
    <border>
      <left style="medium">
        <color theme="2" tint="-0.499984740745262"/>
      </left>
      <right style="thin">
        <color theme="0" tint="-0.34998626667073579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34998626667073579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0" tint="-0.34998626667073579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34998626667073579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0" tint="-0.24994659260841701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0" tint="-0.24994659260841701"/>
      </right>
      <top style="thick">
        <color theme="0" tint="-0.24994659260841701"/>
      </top>
      <bottom style="medium">
        <color theme="2" tint="-0.499984740745262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2" tint="-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4" fontId="1" fillId="0" borderId="3">
      <alignment horizontal="center" vertical="center"/>
    </xf>
    <xf numFmtId="167" fontId="1" fillId="0" borderId="9" applyFill="0">
      <alignment horizontal="center" vertical="center"/>
    </xf>
  </cellStyleXfs>
  <cellXfs count="8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8" xfId="0" applyBorder="1"/>
    <xf numFmtId="0" fontId="0" fillId="0" borderId="10" xfId="0" applyBorder="1"/>
    <xf numFmtId="168" fontId="0" fillId="0" borderId="8" xfId="0" applyNumberFormat="1" applyBorder="1"/>
    <xf numFmtId="0" fontId="0" fillId="0" borderId="11" xfId="0" applyBorder="1"/>
    <xf numFmtId="0" fontId="9" fillId="4" borderId="13" xfId="0" applyFont="1" applyFill="1" applyBorder="1"/>
    <xf numFmtId="0" fontId="0" fillId="4" borderId="14" xfId="0" applyFill="1" applyBorder="1"/>
    <xf numFmtId="0" fontId="0" fillId="0" borderId="15" xfId="0" applyBorder="1"/>
    <xf numFmtId="0" fontId="0" fillId="4" borderId="16" xfId="0" applyFill="1" applyBorder="1"/>
    <xf numFmtId="0" fontId="0" fillId="0" borderId="19" xfId="0" applyBorder="1"/>
    <xf numFmtId="0" fontId="0" fillId="4" borderId="20" xfId="0" applyFill="1" applyBorder="1"/>
    <xf numFmtId="0" fontId="0" fillId="0" borderId="14" xfId="0" applyBorder="1"/>
    <xf numFmtId="0" fontId="0" fillId="0" borderId="21" xfId="0" applyBorder="1"/>
    <xf numFmtId="0" fontId="0" fillId="4" borderId="21" xfId="0" applyFill="1" applyBorder="1"/>
    <xf numFmtId="168" fontId="0" fillId="0" borderId="23" xfId="0" applyNumberFormat="1" applyBorder="1"/>
    <xf numFmtId="0" fontId="0" fillId="3" borderId="14" xfId="0" applyFill="1" applyBorder="1"/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shrinkToFit="1"/>
    </xf>
    <xf numFmtId="0" fontId="10" fillId="0" borderId="0" xfId="0" applyFont="1"/>
    <xf numFmtId="169" fontId="11" fillId="2" borderId="26" xfId="0" applyNumberFormat="1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wrapText="1" shrinkToFit="1"/>
    </xf>
    <xf numFmtId="0" fontId="2" fillId="0" borderId="0" xfId="2" applyBorder="1" applyAlignment="1"/>
    <xf numFmtId="0" fontId="0" fillId="0" borderId="5" xfId="0" applyBorder="1" applyAlignment="1">
      <alignment horizontal="center"/>
    </xf>
    <xf numFmtId="0" fontId="0" fillId="4" borderId="37" xfId="0" applyFill="1" applyBorder="1"/>
    <xf numFmtId="0" fontId="0" fillId="4" borderId="39" xfId="0" applyFill="1" applyBorder="1"/>
    <xf numFmtId="0" fontId="0" fillId="4" borderId="34" xfId="0" applyFill="1" applyBorder="1"/>
    <xf numFmtId="0" fontId="0" fillId="4" borderId="40" xfId="0" applyFill="1" applyBorder="1"/>
    <xf numFmtId="0" fontId="0" fillId="4" borderId="38" xfId="0" applyFill="1" applyBorder="1"/>
    <xf numFmtId="0" fontId="2" fillId="0" borderId="0" xfId="2" applyBorder="1" applyAlignment="1">
      <alignment horizontal="right"/>
    </xf>
    <xf numFmtId="0" fontId="13" fillId="0" borderId="0" xfId="2" applyFont="1" applyBorder="1" applyAlignment="1"/>
    <xf numFmtId="0" fontId="7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9" fontId="0" fillId="0" borderId="23" xfId="1" applyFont="1" applyBorder="1" applyAlignment="1" applyProtection="1">
      <alignment horizontal="center" vertical="center"/>
      <protection locked="0"/>
    </xf>
    <xf numFmtId="168" fontId="0" fillId="0" borderId="23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9" fontId="0" fillId="0" borderId="8" xfId="1" applyFont="1" applyBorder="1" applyAlignment="1" applyProtection="1">
      <alignment horizontal="center" vertical="center"/>
      <protection locked="0"/>
    </xf>
    <xf numFmtId="168" fontId="0" fillId="0" borderId="8" xfId="0" applyNumberForma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7" fillId="3" borderId="14" xfId="0" applyFont="1" applyFill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19" xfId="0" applyBorder="1" applyProtection="1">
      <protection locked="0"/>
    </xf>
    <xf numFmtId="0" fontId="1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166" fontId="12" fillId="5" borderId="6" xfId="0" applyNumberFormat="1" applyFont="1" applyFill="1" applyBorder="1" applyAlignment="1">
      <alignment horizontal="center" vertical="center"/>
    </xf>
    <xf numFmtId="166" fontId="12" fillId="5" borderId="5" xfId="0" applyNumberFormat="1" applyFont="1" applyFill="1" applyBorder="1" applyAlignment="1">
      <alignment horizontal="center" vertical="center"/>
    </xf>
    <xf numFmtId="166" fontId="12" fillId="5" borderId="17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170" fontId="3" fillId="0" borderId="0" xfId="3" applyNumberFormat="1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7" fillId="0" borderId="0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2" fillId="0" borderId="5" xfId="2" applyBorder="1" applyAlignment="1">
      <alignment horizontal="right"/>
    </xf>
    <xf numFmtId="0" fontId="15" fillId="0" borderId="5" xfId="0" applyFont="1" applyBorder="1" applyAlignment="1">
      <alignment horizontal="center" vertical="center"/>
    </xf>
    <xf numFmtId="170" fontId="3" fillId="0" borderId="5" xfId="3" applyNumberFormat="1" applyFont="1" applyBorder="1" applyAlignment="1">
      <alignment horizontal="center"/>
    </xf>
    <xf numFmtId="165" fontId="3" fillId="5" borderId="31" xfId="0" applyNumberFormat="1" applyFont="1" applyFill="1" applyBorder="1" applyAlignment="1">
      <alignment horizontal="center" vertical="center" wrapText="1"/>
    </xf>
    <xf numFmtId="165" fontId="3" fillId="5" borderId="32" xfId="0" applyNumberFormat="1" applyFont="1" applyFill="1" applyBorder="1" applyAlignment="1">
      <alignment horizontal="center" vertical="center" wrapText="1"/>
    </xf>
    <xf numFmtId="165" fontId="3" fillId="5" borderId="3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165" fontId="3" fillId="5" borderId="4" xfId="0" applyNumberFormat="1" applyFont="1" applyFill="1" applyBorder="1" applyAlignment="1">
      <alignment horizontal="center" vertical="center" wrapText="1"/>
    </xf>
    <xf numFmtId="165" fontId="3" fillId="5" borderId="0" xfId="0" applyNumberFormat="1" applyFont="1" applyFill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165" fontId="3" fillId="5" borderId="35" xfId="0" applyNumberFormat="1" applyFont="1" applyFill="1" applyBorder="1" applyAlignment="1">
      <alignment horizontal="center" vertical="center" wrapText="1"/>
    </xf>
    <xf numFmtId="165" fontId="3" fillId="5" borderId="30" xfId="0" applyNumberFormat="1" applyFont="1" applyFill="1" applyBorder="1" applyAlignment="1">
      <alignment horizontal="center" vertical="center" wrapText="1"/>
    </xf>
    <xf numFmtId="165" fontId="3" fillId="5" borderId="36" xfId="0" applyNumberFormat="1" applyFont="1" applyFill="1" applyBorder="1" applyAlignment="1">
      <alignment horizontal="center" vertical="center" wrapText="1"/>
    </xf>
  </cellXfs>
  <cellStyles count="5">
    <cellStyle name="Date" xfId="4" xr:uid="{C98B74F3-2F9E-42D8-B8D5-608270EAA855}"/>
    <cellStyle name="Heading 3" xfId="2" builtinId="18"/>
    <cellStyle name="Normal" xfId="0" builtinId="0"/>
    <cellStyle name="Percent" xfId="1" builtinId="5"/>
    <cellStyle name="Project Start" xfId="3" xr:uid="{0C831D45-7AC4-4F8D-88E8-E87FA5E4529A}"/>
  </cellStyles>
  <dxfs count="11">
    <dxf>
      <fill>
        <patternFill>
          <bgColor rgb="FF00B05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0070C0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00B05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0070C0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colors>
    <mruColors>
      <color rgb="FFAF9F7F"/>
      <color rgb="FFA8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84757</xdr:colOff>
      <xdr:row>0</xdr:row>
      <xdr:rowOff>102573</xdr:rowOff>
    </xdr:from>
    <xdr:to>
      <xdr:col>69</xdr:col>
      <xdr:colOff>242121</xdr:colOff>
      <xdr:row>2</xdr:row>
      <xdr:rowOff>38201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1CCAD-57DF-9990-20C3-CA9532B69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966" y="102573"/>
          <a:ext cx="2542040" cy="844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021E-9F68-4E1F-8AE9-ABF70125E779}">
  <dimension ref="A1:A12"/>
  <sheetViews>
    <sheetView workbookViewId="0">
      <selection activeCell="A3" sqref="A3"/>
    </sheetView>
  </sheetViews>
  <sheetFormatPr defaultRowHeight="15" x14ac:dyDescent="0.2"/>
  <cols>
    <col min="1" max="1" width="118.91796875" customWidth="1"/>
  </cols>
  <sheetData>
    <row r="1" spans="1:1" ht="25.5" x14ac:dyDescent="0.2">
      <c r="A1" s="52" t="s">
        <v>43</v>
      </c>
    </row>
    <row r="2" spans="1:1" x14ac:dyDescent="0.2">
      <c r="A2" s="53" t="s">
        <v>44</v>
      </c>
    </row>
    <row r="3" spans="1:1" x14ac:dyDescent="0.2">
      <c r="A3" s="53" t="s">
        <v>48</v>
      </c>
    </row>
    <row r="4" spans="1:1" x14ac:dyDescent="0.2">
      <c r="A4" s="54" t="s">
        <v>45</v>
      </c>
    </row>
    <row r="5" spans="1:1" x14ac:dyDescent="0.2">
      <c r="A5" s="54" t="s">
        <v>46</v>
      </c>
    </row>
    <row r="6" spans="1:1" x14ac:dyDescent="0.2">
      <c r="A6" s="54" t="s">
        <v>47</v>
      </c>
    </row>
    <row r="7" spans="1:1" x14ac:dyDescent="0.2">
      <c r="A7" s="55" t="s">
        <v>49</v>
      </c>
    </row>
    <row r="8" spans="1:1" ht="30" x14ac:dyDescent="0.2">
      <c r="A8" s="53" t="s">
        <v>53</v>
      </c>
    </row>
    <row r="9" spans="1:1" x14ac:dyDescent="0.2">
      <c r="A9" s="53" t="s">
        <v>51</v>
      </c>
    </row>
    <row r="10" spans="1:1" x14ac:dyDescent="0.2">
      <c r="A10" s="55" t="s">
        <v>50</v>
      </c>
    </row>
    <row r="11" spans="1:1" x14ac:dyDescent="0.2">
      <c r="A11" s="53" t="s">
        <v>54</v>
      </c>
    </row>
    <row r="12" spans="1:1" x14ac:dyDescent="0.2">
      <c r="A12" s="23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C328-22B1-3D49-B4CB-E2CF4DCBDE9B}">
  <sheetPr>
    <pageSetUpPr fitToPage="1"/>
  </sheetPr>
  <dimension ref="A1:BR183"/>
  <sheetViews>
    <sheetView showGridLines="0" tabSelected="1" view="pageBreakPreview" zoomScale="85" zoomScaleNormal="85" zoomScaleSheetLayoutView="85" workbookViewId="0">
      <pane xSplit="1" ySplit="9" topLeftCell="B10" activePane="bottomRight" state="frozen"/>
      <selection pane="bottomLeft" activeCell="A8" sqref="A8"/>
      <selection pane="topRight" activeCell="B1" sqref="B1"/>
      <selection pane="bottomRight" activeCell="BW27" sqref="BW27"/>
    </sheetView>
  </sheetViews>
  <sheetFormatPr defaultRowHeight="15" x14ac:dyDescent="0.2"/>
  <cols>
    <col min="2" max="2" width="17.890625" customWidth="1"/>
    <col min="3" max="3" width="30.66796875" customWidth="1"/>
    <col min="4" max="5" width="12.64453125" customWidth="1"/>
    <col min="6" max="6" width="14.2578125" customWidth="1"/>
    <col min="7" max="7" width="11.43359375" bestFit="1" customWidth="1"/>
    <col min="8" max="70" width="3.765625" customWidth="1"/>
  </cols>
  <sheetData>
    <row r="1" spans="1:70" ht="35.25" customHeight="1" x14ac:dyDescent="0.35">
      <c r="B1" s="34" t="s">
        <v>0</v>
      </c>
      <c r="C1" s="1"/>
      <c r="D1" s="2"/>
      <c r="E1" s="3"/>
      <c r="F1" s="4"/>
    </row>
    <row r="2" spans="1:70" s="65" customFormat="1" ht="36" customHeight="1" x14ac:dyDescent="0.2">
      <c r="B2" s="66" t="s">
        <v>1</v>
      </c>
      <c r="C2" s="67"/>
      <c r="G2" s="62"/>
    </row>
    <row r="3" spans="1:70" x14ac:dyDescent="0.2">
      <c r="B3" s="68" t="s">
        <v>2</v>
      </c>
      <c r="C3" s="70">
        <v>45078</v>
      </c>
    </row>
    <row r="4" spans="1:70" ht="18" customHeight="1" x14ac:dyDescent="0.2">
      <c r="B4" s="68" t="s">
        <v>3</v>
      </c>
      <c r="C4" s="27">
        <v>1</v>
      </c>
      <c r="G4" s="74"/>
      <c r="H4" s="74"/>
    </row>
    <row r="5" spans="1:70" ht="18" customHeight="1" x14ac:dyDescent="0.2">
      <c r="B5" s="68" t="s">
        <v>40</v>
      </c>
      <c r="C5" s="27">
        <v>0</v>
      </c>
      <c r="E5" s="33"/>
      <c r="F5" s="64"/>
      <c r="G5" s="63"/>
      <c r="H5" s="63"/>
    </row>
    <row r="6" spans="1:70" ht="18" customHeight="1" thickBot="1" x14ac:dyDescent="0.25">
      <c r="B6" s="26"/>
      <c r="C6" s="69" t="str" cm="1">
        <f t="array" ref="C6">_xlfn.IFS(C5=0,"7 Days Per Week",C5=1,"5 Days Per Week",C5=11,"Sundays Off")</f>
        <v>7 Days Per Week</v>
      </c>
      <c r="E6" s="33"/>
      <c r="F6" s="64"/>
      <c r="G6" s="63"/>
      <c r="H6" s="63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</row>
    <row r="7" spans="1:70" ht="15.75" thickBot="1" x14ac:dyDescent="0.25">
      <c r="G7" s="8"/>
      <c r="H7" s="78">
        <f>H8</f>
        <v>45075</v>
      </c>
      <c r="I7" s="79"/>
      <c r="J7" s="79"/>
      <c r="K7" s="79"/>
      <c r="L7" s="79"/>
      <c r="M7" s="79"/>
      <c r="N7" s="80"/>
      <c r="O7" s="75">
        <f>O8</f>
        <v>45082</v>
      </c>
      <c r="P7" s="76"/>
      <c r="Q7" s="76"/>
      <c r="R7" s="76"/>
      <c r="S7" s="76"/>
      <c r="T7" s="76"/>
      <c r="U7" s="77"/>
      <c r="V7" s="75">
        <f>V8</f>
        <v>45089</v>
      </c>
      <c r="W7" s="76"/>
      <c r="X7" s="76"/>
      <c r="Y7" s="76"/>
      <c r="Z7" s="76"/>
      <c r="AA7" s="76"/>
      <c r="AB7" s="77"/>
      <c r="AC7" s="75">
        <f>AC8</f>
        <v>45096</v>
      </c>
      <c r="AD7" s="76"/>
      <c r="AE7" s="76"/>
      <c r="AF7" s="76"/>
      <c r="AG7" s="76"/>
      <c r="AH7" s="76"/>
      <c r="AI7" s="77"/>
      <c r="AJ7" s="75">
        <f>AJ8</f>
        <v>45103</v>
      </c>
      <c r="AK7" s="76"/>
      <c r="AL7" s="76"/>
      <c r="AM7" s="76"/>
      <c r="AN7" s="76"/>
      <c r="AO7" s="76"/>
      <c r="AP7" s="77"/>
      <c r="AQ7" s="75">
        <f>AQ8</f>
        <v>45110</v>
      </c>
      <c r="AR7" s="76"/>
      <c r="AS7" s="76"/>
      <c r="AT7" s="76"/>
      <c r="AU7" s="76"/>
      <c r="AV7" s="76"/>
      <c r="AW7" s="77"/>
      <c r="AX7" s="75">
        <f>AX8</f>
        <v>45117</v>
      </c>
      <c r="AY7" s="76"/>
      <c r="AZ7" s="76"/>
      <c r="BA7" s="76"/>
      <c r="BB7" s="76"/>
      <c r="BC7" s="76"/>
      <c r="BD7" s="77"/>
      <c r="BE7" s="75">
        <f>BE8</f>
        <v>45124</v>
      </c>
      <c r="BF7" s="76"/>
      <c r="BG7" s="76"/>
      <c r="BH7" s="76"/>
      <c r="BI7" s="76"/>
      <c r="BJ7" s="76"/>
      <c r="BK7" s="77"/>
      <c r="BL7" s="71">
        <f>BL8</f>
        <v>45131</v>
      </c>
      <c r="BM7" s="72"/>
      <c r="BN7" s="72"/>
      <c r="BO7" s="72"/>
      <c r="BP7" s="72"/>
      <c r="BQ7" s="72"/>
      <c r="BR7" s="73"/>
    </row>
    <row r="8" spans="1:70" ht="30" customHeight="1" thickBot="1" x14ac:dyDescent="0.25">
      <c r="B8" s="20" t="s">
        <v>42</v>
      </c>
      <c r="C8" s="24">
        <f ca="1">TODAY()</f>
        <v>45086</v>
      </c>
      <c r="D8" s="15"/>
      <c r="E8" s="15"/>
      <c r="F8" s="15"/>
      <c r="G8" s="16"/>
      <c r="H8" s="56">
        <f>$C$3-WEEKDAY($C$3,1)+2+7*($C$4-1)</f>
        <v>45075</v>
      </c>
      <c r="I8" s="57">
        <f>H8+1</f>
        <v>45076</v>
      </c>
      <c r="J8" s="57">
        <f t="shared" ref="J8:AW8" si="0">I8+1</f>
        <v>45077</v>
      </c>
      <c r="K8" s="57">
        <f t="shared" si="0"/>
        <v>45078</v>
      </c>
      <c r="L8" s="57">
        <f t="shared" si="0"/>
        <v>45079</v>
      </c>
      <c r="M8" s="57">
        <f t="shared" si="0"/>
        <v>45080</v>
      </c>
      <c r="N8" s="57">
        <f t="shared" si="0"/>
        <v>45081</v>
      </c>
      <c r="O8" s="57">
        <f>N8+1</f>
        <v>45082</v>
      </c>
      <c r="P8" s="57">
        <f>O8+1</f>
        <v>45083</v>
      </c>
      <c r="Q8" s="57">
        <f t="shared" si="0"/>
        <v>45084</v>
      </c>
      <c r="R8" s="57">
        <f t="shared" si="0"/>
        <v>45085</v>
      </c>
      <c r="S8" s="57">
        <f t="shared" si="0"/>
        <v>45086</v>
      </c>
      <c r="T8" s="57">
        <f t="shared" si="0"/>
        <v>45087</v>
      </c>
      <c r="U8" s="57">
        <f t="shared" si="0"/>
        <v>45088</v>
      </c>
      <c r="V8" s="57">
        <f>U8+1</f>
        <v>45089</v>
      </c>
      <c r="W8" s="57">
        <f>V8+1</f>
        <v>45090</v>
      </c>
      <c r="X8" s="57">
        <f t="shared" si="0"/>
        <v>45091</v>
      </c>
      <c r="Y8" s="57">
        <f t="shared" si="0"/>
        <v>45092</v>
      </c>
      <c r="Z8" s="57">
        <f t="shared" si="0"/>
        <v>45093</v>
      </c>
      <c r="AA8" s="57">
        <f t="shared" si="0"/>
        <v>45094</v>
      </c>
      <c r="AB8" s="57">
        <f t="shared" si="0"/>
        <v>45095</v>
      </c>
      <c r="AC8" s="57">
        <f>AB8+1</f>
        <v>45096</v>
      </c>
      <c r="AD8" s="57">
        <f>AC8+1</f>
        <v>45097</v>
      </c>
      <c r="AE8" s="57">
        <f t="shared" si="0"/>
        <v>45098</v>
      </c>
      <c r="AF8" s="57">
        <f t="shared" si="0"/>
        <v>45099</v>
      </c>
      <c r="AG8" s="57">
        <f t="shared" si="0"/>
        <v>45100</v>
      </c>
      <c r="AH8" s="57">
        <f t="shared" si="0"/>
        <v>45101</v>
      </c>
      <c r="AI8" s="57">
        <f t="shared" si="0"/>
        <v>45102</v>
      </c>
      <c r="AJ8" s="57">
        <f>AI8+1</f>
        <v>45103</v>
      </c>
      <c r="AK8" s="57">
        <f>AJ8+1</f>
        <v>45104</v>
      </c>
      <c r="AL8" s="57">
        <f t="shared" si="0"/>
        <v>45105</v>
      </c>
      <c r="AM8" s="57">
        <f t="shared" si="0"/>
        <v>45106</v>
      </c>
      <c r="AN8" s="57">
        <f t="shared" si="0"/>
        <v>45107</v>
      </c>
      <c r="AO8" s="57">
        <f t="shared" si="0"/>
        <v>45108</v>
      </c>
      <c r="AP8" s="57">
        <f t="shared" si="0"/>
        <v>45109</v>
      </c>
      <c r="AQ8" s="57">
        <f>AP8+1</f>
        <v>45110</v>
      </c>
      <c r="AR8" s="57">
        <f>AQ8+1</f>
        <v>45111</v>
      </c>
      <c r="AS8" s="57">
        <f t="shared" si="0"/>
        <v>45112</v>
      </c>
      <c r="AT8" s="57">
        <f t="shared" si="0"/>
        <v>45113</v>
      </c>
      <c r="AU8" s="57">
        <f t="shared" si="0"/>
        <v>45114</v>
      </c>
      <c r="AV8" s="57">
        <f t="shared" si="0"/>
        <v>45115</v>
      </c>
      <c r="AW8" s="57">
        <f t="shared" si="0"/>
        <v>45116</v>
      </c>
      <c r="AX8" s="57">
        <f>AW8+1</f>
        <v>45117</v>
      </c>
      <c r="AY8" s="57">
        <f>AX8+1</f>
        <v>45118</v>
      </c>
      <c r="AZ8" s="57">
        <f t="shared" ref="AZ8:BD8" si="1">AY8+1</f>
        <v>45119</v>
      </c>
      <c r="BA8" s="57">
        <f t="shared" si="1"/>
        <v>45120</v>
      </c>
      <c r="BB8" s="57">
        <f t="shared" si="1"/>
        <v>45121</v>
      </c>
      <c r="BC8" s="57">
        <f t="shared" si="1"/>
        <v>45122</v>
      </c>
      <c r="BD8" s="57">
        <f t="shared" si="1"/>
        <v>45123</v>
      </c>
      <c r="BE8" s="57">
        <f>BD8+1</f>
        <v>45124</v>
      </c>
      <c r="BF8" s="57">
        <f>BE8+1</f>
        <v>45125</v>
      </c>
      <c r="BG8" s="57">
        <f t="shared" ref="BG8:BK8" si="2">BF8+1</f>
        <v>45126</v>
      </c>
      <c r="BH8" s="57">
        <f t="shared" si="2"/>
        <v>45127</v>
      </c>
      <c r="BI8" s="57">
        <f t="shared" si="2"/>
        <v>45128</v>
      </c>
      <c r="BJ8" s="57">
        <f t="shared" si="2"/>
        <v>45129</v>
      </c>
      <c r="BK8" s="57">
        <f t="shared" si="2"/>
        <v>45130</v>
      </c>
      <c r="BL8" s="57">
        <f>BK8+1</f>
        <v>45131</v>
      </c>
      <c r="BM8" s="57">
        <f>BL8+1</f>
        <v>45132</v>
      </c>
      <c r="BN8" s="57">
        <f t="shared" ref="BN8" si="3">BM8+1</f>
        <v>45133</v>
      </c>
      <c r="BO8" s="57">
        <f t="shared" ref="BO8" si="4">BN8+1</f>
        <v>45134</v>
      </c>
      <c r="BP8" s="57">
        <f t="shared" ref="BP8" si="5">BO8+1</f>
        <v>45135</v>
      </c>
      <c r="BQ8" s="57">
        <f t="shared" ref="BQ8" si="6">BP8+1</f>
        <v>45136</v>
      </c>
      <c r="BR8" s="58">
        <f t="shared" ref="BR8" si="7">BQ8+1</f>
        <v>45137</v>
      </c>
    </row>
    <row r="9" spans="1:70" ht="30" customHeight="1" thickBot="1" x14ac:dyDescent="0.25">
      <c r="B9" s="20" t="s">
        <v>35</v>
      </c>
      <c r="C9" s="21" t="s">
        <v>36</v>
      </c>
      <c r="D9" s="22" t="s">
        <v>4</v>
      </c>
      <c r="E9" s="21" t="s">
        <v>38</v>
      </c>
      <c r="F9" s="21" t="s">
        <v>39</v>
      </c>
      <c r="G9" s="25" t="s">
        <v>37</v>
      </c>
      <c r="H9" s="59" t="str">
        <f>LEFT(TEXT(H8,"ddd"),1)</f>
        <v>M</v>
      </c>
      <c r="I9" s="60" t="str">
        <f t="shared" ref="I9:BK9" si="8">LEFT(TEXT(I8,"ddd"),1)</f>
        <v>T</v>
      </c>
      <c r="J9" s="60" t="str">
        <f t="shared" si="8"/>
        <v>W</v>
      </c>
      <c r="K9" s="60" t="str">
        <f t="shared" si="8"/>
        <v>T</v>
      </c>
      <c r="L9" s="60" t="str">
        <f t="shared" si="8"/>
        <v>F</v>
      </c>
      <c r="M9" s="60" t="str">
        <f t="shared" si="8"/>
        <v>S</v>
      </c>
      <c r="N9" s="60" t="str">
        <f t="shared" si="8"/>
        <v>S</v>
      </c>
      <c r="O9" s="60" t="str">
        <f t="shared" si="8"/>
        <v>M</v>
      </c>
      <c r="P9" s="60" t="str">
        <f t="shared" si="8"/>
        <v>T</v>
      </c>
      <c r="Q9" s="60" t="str">
        <f t="shared" si="8"/>
        <v>W</v>
      </c>
      <c r="R9" s="60" t="str">
        <f t="shared" si="8"/>
        <v>T</v>
      </c>
      <c r="S9" s="60" t="str">
        <f t="shared" si="8"/>
        <v>F</v>
      </c>
      <c r="T9" s="60" t="str">
        <f t="shared" si="8"/>
        <v>S</v>
      </c>
      <c r="U9" s="60" t="str">
        <f t="shared" si="8"/>
        <v>S</v>
      </c>
      <c r="V9" s="60" t="str">
        <f t="shared" si="8"/>
        <v>M</v>
      </c>
      <c r="W9" s="60" t="str">
        <f t="shared" si="8"/>
        <v>T</v>
      </c>
      <c r="X9" s="60" t="str">
        <f t="shared" si="8"/>
        <v>W</v>
      </c>
      <c r="Y9" s="60" t="str">
        <f t="shared" si="8"/>
        <v>T</v>
      </c>
      <c r="Z9" s="60" t="str">
        <f t="shared" si="8"/>
        <v>F</v>
      </c>
      <c r="AA9" s="60" t="str">
        <f t="shared" si="8"/>
        <v>S</v>
      </c>
      <c r="AB9" s="60" t="str">
        <f t="shared" si="8"/>
        <v>S</v>
      </c>
      <c r="AC9" s="60" t="str">
        <f t="shared" si="8"/>
        <v>M</v>
      </c>
      <c r="AD9" s="60" t="str">
        <f t="shared" si="8"/>
        <v>T</v>
      </c>
      <c r="AE9" s="60" t="str">
        <f t="shared" si="8"/>
        <v>W</v>
      </c>
      <c r="AF9" s="60" t="str">
        <f t="shared" si="8"/>
        <v>T</v>
      </c>
      <c r="AG9" s="60" t="str">
        <f t="shared" si="8"/>
        <v>F</v>
      </c>
      <c r="AH9" s="60" t="str">
        <f t="shared" si="8"/>
        <v>S</v>
      </c>
      <c r="AI9" s="60" t="str">
        <f t="shared" si="8"/>
        <v>S</v>
      </c>
      <c r="AJ9" s="60" t="str">
        <f t="shared" si="8"/>
        <v>M</v>
      </c>
      <c r="AK9" s="60" t="str">
        <f t="shared" si="8"/>
        <v>T</v>
      </c>
      <c r="AL9" s="60" t="str">
        <f t="shared" si="8"/>
        <v>W</v>
      </c>
      <c r="AM9" s="60" t="str">
        <f t="shared" si="8"/>
        <v>T</v>
      </c>
      <c r="AN9" s="60" t="str">
        <f t="shared" si="8"/>
        <v>F</v>
      </c>
      <c r="AO9" s="60" t="str">
        <f t="shared" si="8"/>
        <v>S</v>
      </c>
      <c r="AP9" s="60" t="str">
        <f t="shared" si="8"/>
        <v>S</v>
      </c>
      <c r="AQ9" s="60" t="str">
        <f t="shared" si="8"/>
        <v>M</v>
      </c>
      <c r="AR9" s="60" t="str">
        <f t="shared" si="8"/>
        <v>T</v>
      </c>
      <c r="AS9" s="60" t="str">
        <f t="shared" si="8"/>
        <v>W</v>
      </c>
      <c r="AT9" s="60" t="str">
        <f t="shared" si="8"/>
        <v>T</v>
      </c>
      <c r="AU9" s="60" t="str">
        <f t="shared" si="8"/>
        <v>F</v>
      </c>
      <c r="AV9" s="60" t="str">
        <f t="shared" si="8"/>
        <v>S</v>
      </c>
      <c r="AW9" s="60" t="str">
        <f t="shared" si="8"/>
        <v>S</v>
      </c>
      <c r="AX9" s="60" t="str">
        <f t="shared" si="8"/>
        <v>M</v>
      </c>
      <c r="AY9" s="60" t="str">
        <f t="shared" si="8"/>
        <v>T</v>
      </c>
      <c r="AZ9" s="60" t="str">
        <f t="shared" si="8"/>
        <v>W</v>
      </c>
      <c r="BA9" s="60" t="str">
        <f t="shared" si="8"/>
        <v>T</v>
      </c>
      <c r="BB9" s="60" t="str">
        <f t="shared" si="8"/>
        <v>F</v>
      </c>
      <c r="BC9" s="60" t="str">
        <f t="shared" si="8"/>
        <v>S</v>
      </c>
      <c r="BD9" s="60" t="str">
        <f t="shared" si="8"/>
        <v>S</v>
      </c>
      <c r="BE9" s="60" t="str">
        <f t="shared" si="8"/>
        <v>M</v>
      </c>
      <c r="BF9" s="60" t="str">
        <f t="shared" si="8"/>
        <v>T</v>
      </c>
      <c r="BG9" s="60" t="str">
        <f t="shared" si="8"/>
        <v>W</v>
      </c>
      <c r="BH9" s="60" t="str">
        <f t="shared" si="8"/>
        <v>T</v>
      </c>
      <c r="BI9" s="60" t="str">
        <f t="shared" si="8"/>
        <v>F</v>
      </c>
      <c r="BJ9" s="60" t="str">
        <f t="shared" si="8"/>
        <v>S</v>
      </c>
      <c r="BK9" s="60" t="str">
        <f t="shared" si="8"/>
        <v>S</v>
      </c>
      <c r="BL9" s="60" t="str">
        <f t="shared" ref="BL9:BR9" si="9">LEFT(TEXT(BL8,"ddd"),1)</f>
        <v>M</v>
      </c>
      <c r="BM9" s="60" t="str">
        <f t="shared" si="9"/>
        <v>T</v>
      </c>
      <c r="BN9" s="60" t="str">
        <f t="shared" si="9"/>
        <v>W</v>
      </c>
      <c r="BO9" s="60" t="str">
        <f t="shared" si="9"/>
        <v>T</v>
      </c>
      <c r="BP9" s="60" t="str">
        <f t="shared" si="9"/>
        <v>F</v>
      </c>
      <c r="BQ9" s="60" t="str">
        <f t="shared" si="9"/>
        <v>S</v>
      </c>
      <c r="BR9" s="61" t="str">
        <f t="shared" si="9"/>
        <v>S</v>
      </c>
    </row>
    <row r="10" spans="1:70" ht="20.100000000000001" customHeight="1" thickBot="1" x14ac:dyDescent="0.3">
      <c r="B10" s="35" t="s">
        <v>5</v>
      </c>
      <c r="C10" s="36"/>
      <c r="D10" s="36"/>
      <c r="E10" s="36"/>
      <c r="F10" s="19"/>
      <c r="G10" s="49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13"/>
    </row>
    <row r="11" spans="1:70" ht="30" customHeight="1" thickBot="1" x14ac:dyDescent="0.25">
      <c r="B11" s="37">
        <v>1</v>
      </c>
      <c r="C11" s="38" t="s">
        <v>6</v>
      </c>
      <c r="D11" s="39">
        <v>0.9</v>
      </c>
      <c r="E11" s="40">
        <f>Project_Start</f>
        <v>45078</v>
      </c>
      <c r="F11" s="18">
        <f>IF($C$5&gt;0,WORKDAY.INTL(E11,G11,$C$5)-1,E11+G11-1)</f>
        <v>45085</v>
      </c>
      <c r="G11" s="50">
        <v>8</v>
      </c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3"/>
    </row>
    <row r="12" spans="1:70" ht="30" customHeight="1" thickTop="1" thickBot="1" x14ac:dyDescent="0.25">
      <c r="A12" s="8"/>
      <c r="B12" s="41">
        <v>2</v>
      </c>
      <c r="C12" s="42" t="s">
        <v>7</v>
      </c>
      <c r="D12" s="43">
        <v>0.3</v>
      </c>
      <c r="E12" s="44">
        <f>F11+1</f>
        <v>45086</v>
      </c>
      <c r="F12" s="7">
        <f>IF($C$5&gt;0,WORKDAY.INTL(E12,G12,$C$5)-1,E12+G12-1)</f>
        <v>45087</v>
      </c>
      <c r="G12" s="51">
        <v>2</v>
      </c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3"/>
    </row>
    <row r="13" spans="1:70" ht="30" customHeight="1" thickTop="1" thickBot="1" x14ac:dyDescent="0.25">
      <c r="B13" s="45">
        <v>3</v>
      </c>
      <c r="C13" s="42" t="s">
        <v>8</v>
      </c>
      <c r="D13" s="43">
        <v>0.3</v>
      </c>
      <c r="E13" s="44">
        <f>F12+1</f>
        <v>45088</v>
      </c>
      <c r="F13" s="7">
        <f>IF($C$5&gt;0,WORKDAY.INTL(E13,G13,$C$5)-1,E13+G13-1)</f>
        <v>45089</v>
      </c>
      <c r="G13" s="51">
        <v>2</v>
      </c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3"/>
    </row>
    <row r="14" spans="1:70" ht="30" customHeight="1" thickTop="1" thickBot="1" x14ac:dyDescent="0.25">
      <c r="B14" s="45">
        <v>4</v>
      </c>
      <c r="C14" s="42" t="s">
        <v>9</v>
      </c>
      <c r="D14" s="43">
        <v>0.05</v>
      </c>
      <c r="E14" s="44">
        <f t="shared" ref="E14:E15" si="10">F13+1</f>
        <v>45090</v>
      </c>
      <c r="F14" s="7">
        <f>IF($C$5&gt;0,WORKDAY.INTL(E14,G14,$C$5)-1,E14+G14-1)</f>
        <v>45091</v>
      </c>
      <c r="G14" s="51">
        <v>2</v>
      </c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13"/>
    </row>
    <row r="15" spans="1:70" ht="30" customHeight="1" thickTop="1" thickBot="1" x14ac:dyDescent="0.25">
      <c r="B15" s="45">
        <v>5</v>
      </c>
      <c r="C15" s="42" t="s">
        <v>10</v>
      </c>
      <c r="D15" s="43">
        <v>0.05</v>
      </c>
      <c r="E15" s="44">
        <f t="shared" si="10"/>
        <v>45092</v>
      </c>
      <c r="F15" s="7">
        <f>IF($C$5&gt;0,WORKDAY.INTL(E15,G15,$C$5)-1,E15+G15-1)</f>
        <v>45093</v>
      </c>
      <c r="G15" s="51">
        <v>2</v>
      </c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13"/>
    </row>
    <row r="16" spans="1:70" ht="20.100000000000001" customHeight="1" thickTop="1" thickBot="1" x14ac:dyDescent="0.3">
      <c r="B16" s="35" t="s">
        <v>11</v>
      </c>
      <c r="C16" s="36"/>
      <c r="D16" s="36"/>
      <c r="E16" s="36"/>
      <c r="F16" s="19"/>
      <c r="G16" s="49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13"/>
    </row>
    <row r="17" spans="1:70" ht="30" customHeight="1" thickBot="1" x14ac:dyDescent="0.25">
      <c r="B17" s="37">
        <v>6</v>
      </c>
      <c r="C17" s="38" t="s">
        <v>12</v>
      </c>
      <c r="D17" s="39"/>
      <c r="E17" s="40">
        <f>F15+1</f>
        <v>45094</v>
      </c>
      <c r="F17" s="18">
        <f>IF($C$5&gt;0,WORKDAY.INTL(E17,G17,$C$5)-1,E17+G17-1)</f>
        <v>45095</v>
      </c>
      <c r="G17" s="50">
        <v>2</v>
      </c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13"/>
    </row>
    <row r="18" spans="1:70" ht="30" customHeight="1" thickTop="1" thickBot="1" x14ac:dyDescent="0.25">
      <c r="A18" s="8"/>
      <c r="B18" s="41">
        <v>7</v>
      </c>
      <c r="C18" s="42" t="s">
        <v>13</v>
      </c>
      <c r="D18" s="43"/>
      <c r="E18" s="44">
        <f>F17+1</f>
        <v>45096</v>
      </c>
      <c r="F18" s="7">
        <f>IF($C$5&gt;0,WORKDAY.INTL(E18,G18,$C$5)-1,E18+G18-1)</f>
        <v>45097</v>
      </c>
      <c r="G18" s="51">
        <v>2</v>
      </c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13"/>
    </row>
    <row r="19" spans="1:70" ht="30" customHeight="1" thickTop="1" thickBot="1" x14ac:dyDescent="0.25">
      <c r="A19" s="8"/>
      <c r="B19" s="46">
        <v>8</v>
      </c>
      <c r="C19" s="42" t="s">
        <v>14</v>
      </c>
      <c r="D19" s="43"/>
      <c r="E19" s="44">
        <f>F18+1</f>
        <v>45098</v>
      </c>
      <c r="F19" s="7">
        <f>IF($C$5&gt;0,WORKDAY.INTL(E19,G19,$C$5)-1,E19+G19-1)</f>
        <v>45099</v>
      </c>
      <c r="G19" s="51">
        <v>2</v>
      </c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13"/>
    </row>
    <row r="20" spans="1:70" ht="30" customHeight="1" thickTop="1" thickBot="1" x14ac:dyDescent="0.25">
      <c r="A20" s="8"/>
      <c r="B20" s="46">
        <v>9</v>
      </c>
      <c r="C20" s="42" t="s">
        <v>15</v>
      </c>
      <c r="D20" s="43"/>
      <c r="E20" s="44">
        <f t="shared" ref="E20:E21" si="11">F19+1</f>
        <v>45100</v>
      </c>
      <c r="F20" s="7">
        <f>IF($C$5&gt;0,WORKDAY.INTL(E20,G20,$C$5)-1,E20+G20-1)</f>
        <v>45101</v>
      </c>
      <c r="G20" s="51">
        <v>2</v>
      </c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13"/>
    </row>
    <row r="21" spans="1:70" ht="30" customHeight="1" thickTop="1" thickBot="1" x14ac:dyDescent="0.25">
      <c r="A21" s="8"/>
      <c r="B21" s="46">
        <v>10</v>
      </c>
      <c r="C21" s="42" t="s">
        <v>16</v>
      </c>
      <c r="D21" s="43"/>
      <c r="E21" s="44">
        <f t="shared" si="11"/>
        <v>45102</v>
      </c>
      <c r="F21" s="7">
        <f>IF($C$5&gt;0,WORKDAY.INTL(E21,G21,$C$5)-1,E21+G21-1)</f>
        <v>45103</v>
      </c>
      <c r="G21" s="51">
        <v>2</v>
      </c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13"/>
    </row>
    <row r="22" spans="1:70" ht="20.100000000000001" customHeight="1" thickTop="1" thickBot="1" x14ac:dyDescent="0.3">
      <c r="A22" s="8"/>
      <c r="B22" s="47" t="s">
        <v>17</v>
      </c>
      <c r="C22" s="36"/>
      <c r="D22" s="36"/>
      <c r="E22" s="36"/>
      <c r="F22" s="19"/>
      <c r="G22" s="49"/>
      <c r="H22" s="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13"/>
    </row>
    <row r="23" spans="1:70" ht="30" customHeight="1" thickBot="1" x14ac:dyDescent="0.25">
      <c r="A23" s="8"/>
      <c r="B23" s="48">
        <v>11</v>
      </c>
      <c r="C23" s="38" t="s">
        <v>18</v>
      </c>
      <c r="D23" s="39"/>
      <c r="E23" s="40">
        <f>F21+1</f>
        <v>45104</v>
      </c>
      <c r="F23" s="18">
        <f>IF($C$5&gt;0,WORKDAY.INTL(E23,G23,$C$5)-1,E23+G23-1)</f>
        <v>45105</v>
      </c>
      <c r="G23" s="50">
        <v>2</v>
      </c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13"/>
    </row>
    <row r="24" spans="1:70" ht="30" customHeight="1" thickTop="1" thickBot="1" x14ac:dyDescent="0.25">
      <c r="A24" s="8"/>
      <c r="B24" s="41">
        <v>12</v>
      </c>
      <c r="C24" s="42" t="s">
        <v>19</v>
      </c>
      <c r="D24" s="43"/>
      <c r="E24" s="44">
        <f>F23+1</f>
        <v>45106</v>
      </c>
      <c r="F24" s="7">
        <f>IF($C$5&gt;0,WORKDAY.INTL(E24,G24,$C$5)-1,E24+G24-1)</f>
        <v>45107</v>
      </c>
      <c r="G24" s="51">
        <v>2</v>
      </c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3"/>
    </row>
    <row r="25" spans="1:70" ht="30" customHeight="1" thickTop="1" thickBot="1" x14ac:dyDescent="0.25">
      <c r="A25" s="8"/>
      <c r="B25" s="46">
        <v>13</v>
      </c>
      <c r="C25" s="42" t="s">
        <v>20</v>
      </c>
      <c r="D25" s="43"/>
      <c r="E25" s="44">
        <f>F24+1</f>
        <v>45108</v>
      </c>
      <c r="F25" s="7">
        <f>IF($C$5&gt;0,WORKDAY.INTL(E25,G25,$C$5)-1,E25+G25-1)</f>
        <v>45109</v>
      </c>
      <c r="G25" s="51">
        <v>2</v>
      </c>
      <c r="H25" s="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3"/>
    </row>
    <row r="26" spans="1:70" ht="30" customHeight="1" thickTop="1" thickBot="1" x14ac:dyDescent="0.25">
      <c r="A26" s="8"/>
      <c r="B26" s="46">
        <v>14</v>
      </c>
      <c r="C26" s="42" t="s">
        <v>21</v>
      </c>
      <c r="D26" s="43"/>
      <c r="E26" s="44">
        <f t="shared" ref="E26:E27" si="12">F25+1</f>
        <v>45110</v>
      </c>
      <c r="F26" s="7">
        <f>IF($C$5&gt;0,WORKDAY.INTL(E26,G26,$C$5)-1,E26+G26-1)</f>
        <v>45111</v>
      </c>
      <c r="G26" s="51">
        <v>2</v>
      </c>
      <c r="H26" s="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3"/>
    </row>
    <row r="27" spans="1:70" ht="30" customHeight="1" thickTop="1" thickBot="1" x14ac:dyDescent="0.25">
      <c r="A27" s="8"/>
      <c r="B27" s="46">
        <v>15</v>
      </c>
      <c r="C27" s="42" t="s">
        <v>22</v>
      </c>
      <c r="D27" s="43"/>
      <c r="E27" s="44">
        <f t="shared" si="12"/>
        <v>45112</v>
      </c>
      <c r="F27" s="7">
        <f>IF($C$5&gt;0,WORKDAY.INTL(E27,G27,$C$5)-1,E27+G27-1)</f>
        <v>45113</v>
      </c>
      <c r="G27" s="51">
        <v>2</v>
      </c>
      <c r="H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3"/>
    </row>
    <row r="28" spans="1:70" ht="20.100000000000001" customHeight="1" thickTop="1" thickBot="1" x14ac:dyDescent="0.3">
      <c r="A28" s="8"/>
      <c r="B28" s="47" t="s">
        <v>23</v>
      </c>
      <c r="C28" s="36"/>
      <c r="D28" s="36"/>
      <c r="E28" s="36"/>
      <c r="F28" s="19"/>
      <c r="G28" s="49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3"/>
    </row>
    <row r="29" spans="1:70" ht="30" customHeight="1" thickBot="1" x14ac:dyDescent="0.25">
      <c r="A29" s="8"/>
      <c r="B29" s="48">
        <v>16</v>
      </c>
      <c r="C29" s="38" t="s">
        <v>25</v>
      </c>
      <c r="D29" s="39"/>
      <c r="E29" s="40">
        <f>F27+1</f>
        <v>45114</v>
      </c>
      <c r="F29" s="18">
        <f>IF($C$5&gt;0,WORKDAY.INTL(E29,G29,$C$5)-1,E29+G29-1)</f>
        <v>45115</v>
      </c>
      <c r="G29" s="50">
        <v>2</v>
      </c>
      <c r="H29" s="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3"/>
    </row>
    <row r="30" spans="1:70" ht="30" customHeight="1" thickTop="1" thickBot="1" x14ac:dyDescent="0.25">
      <c r="A30" s="8"/>
      <c r="B30" s="41">
        <v>17</v>
      </c>
      <c r="C30" s="42" t="s">
        <v>26</v>
      </c>
      <c r="D30" s="43"/>
      <c r="E30" s="44">
        <f>F29+1</f>
        <v>45116</v>
      </c>
      <c r="F30" s="7">
        <f>IF($C$5&gt;0,WORKDAY.INTL(E30,G30,$C$5)-1,E30+G30-1)</f>
        <v>45117</v>
      </c>
      <c r="G30" s="51">
        <v>2</v>
      </c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13"/>
    </row>
    <row r="31" spans="1:70" ht="30" customHeight="1" thickTop="1" thickBot="1" x14ac:dyDescent="0.25">
      <c r="A31" s="8"/>
      <c r="B31" s="46">
        <v>18</v>
      </c>
      <c r="C31" s="42" t="s">
        <v>27</v>
      </c>
      <c r="D31" s="43"/>
      <c r="E31" s="44">
        <f>F30+1</f>
        <v>45118</v>
      </c>
      <c r="F31" s="7">
        <f>IF($C$5&gt;0,WORKDAY.INTL(E31,G31,$C$5)-1,E31+G31-1)</f>
        <v>45119</v>
      </c>
      <c r="G31" s="51">
        <v>2</v>
      </c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13"/>
    </row>
    <row r="32" spans="1:70" ht="30" customHeight="1" thickTop="1" thickBot="1" x14ac:dyDescent="0.25">
      <c r="B32" s="45">
        <v>19</v>
      </c>
      <c r="C32" s="42" t="s">
        <v>28</v>
      </c>
      <c r="D32" s="43"/>
      <c r="E32" s="44">
        <f t="shared" ref="E32:E33" si="13">F31+1</f>
        <v>45120</v>
      </c>
      <c r="F32" s="7">
        <f>IF($C$5&gt;0,WORKDAY.INTL(E32,G32,$C$5)-1,E32+G32-1)</f>
        <v>45121</v>
      </c>
      <c r="G32" s="51">
        <v>2</v>
      </c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13"/>
    </row>
    <row r="33" spans="1:70" ht="30" customHeight="1" thickTop="1" thickBot="1" x14ac:dyDescent="0.25">
      <c r="A33" s="8"/>
      <c r="B33" s="45">
        <v>20</v>
      </c>
      <c r="C33" s="42" t="s">
        <v>29</v>
      </c>
      <c r="D33" s="43"/>
      <c r="E33" s="44">
        <f t="shared" si="13"/>
        <v>45122</v>
      </c>
      <c r="F33" s="7">
        <f>IF($C$5&gt;0,WORKDAY.INTL(E33,G33,$C$5)-1,E33+G33-1)</f>
        <v>45123</v>
      </c>
      <c r="G33" s="51">
        <v>2</v>
      </c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13"/>
    </row>
    <row r="34" spans="1:70" ht="20.100000000000001" customHeight="1" thickTop="1" thickBot="1" x14ac:dyDescent="0.3">
      <c r="B34" s="35" t="s">
        <v>24</v>
      </c>
      <c r="C34" s="36"/>
      <c r="D34" s="36"/>
      <c r="E34" s="36"/>
      <c r="F34" s="19"/>
      <c r="G34" s="49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13"/>
    </row>
    <row r="35" spans="1:70" ht="30" customHeight="1" thickBot="1" x14ac:dyDescent="0.25">
      <c r="A35" s="8"/>
      <c r="B35" s="48">
        <v>21</v>
      </c>
      <c r="C35" s="38" t="s">
        <v>30</v>
      </c>
      <c r="D35" s="39"/>
      <c r="E35" s="40">
        <f>F33+1</f>
        <v>45124</v>
      </c>
      <c r="F35" s="18">
        <f>IF($C$5&gt;0,WORKDAY.INTL(E35,G35,$C$5)-1,E35+G35-1)</f>
        <v>45125</v>
      </c>
      <c r="G35" s="50">
        <v>2</v>
      </c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13"/>
    </row>
    <row r="36" spans="1:70" ht="30" customHeight="1" thickTop="1" thickBot="1" x14ac:dyDescent="0.25">
      <c r="A36" s="8"/>
      <c r="B36" s="41">
        <v>22</v>
      </c>
      <c r="C36" s="42" t="s">
        <v>31</v>
      </c>
      <c r="D36" s="43"/>
      <c r="E36" s="44">
        <f>F35+1</f>
        <v>45126</v>
      </c>
      <c r="F36" s="7">
        <f>IF($C$5&gt;0,WORKDAY.INTL(E36,G36,$C$5)-1,E36+G36-1)</f>
        <v>45127</v>
      </c>
      <c r="G36" s="51">
        <v>2</v>
      </c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13"/>
    </row>
    <row r="37" spans="1:70" ht="30" customHeight="1" thickTop="1" thickBot="1" x14ac:dyDescent="0.25">
      <c r="A37" s="8"/>
      <c r="B37" s="46">
        <v>23</v>
      </c>
      <c r="C37" s="42" t="s">
        <v>32</v>
      </c>
      <c r="D37" s="43"/>
      <c r="E37" s="44">
        <f>F36+1</f>
        <v>45128</v>
      </c>
      <c r="F37" s="7">
        <f>IF($C$5&gt;0,WORKDAY.INTL(E37,G37,$C$5)-1,E37+G37-1)</f>
        <v>45129</v>
      </c>
      <c r="G37" s="51">
        <v>2</v>
      </c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13"/>
    </row>
    <row r="38" spans="1:70" ht="30" customHeight="1" thickTop="1" thickBot="1" x14ac:dyDescent="0.25">
      <c r="A38" s="8"/>
      <c r="B38" s="46">
        <v>24</v>
      </c>
      <c r="C38" s="42" t="s">
        <v>33</v>
      </c>
      <c r="D38" s="43"/>
      <c r="E38" s="44">
        <f t="shared" ref="E38:E39" si="14">F37+1</f>
        <v>45130</v>
      </c>
      <c r="F38" s="7">
        <f>IF($C$5&gt;0,WORKDAY.INTL(E38,G38,$C$5)-1,E38+G38-1)</f>
        <v>45131</v>
      </c>
      <c r="G38" s="51">
        <v>2</v>
      </c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13"/>
    </row>
    <row r="39" spans="1:70" ht="30" customHeight="1" thickTop="1" thickBot="1" x14ac:dyDescent="0.25">
      <c r="A39" s="8"/>
      <c r="B39" s="46">
        <v>25</v>
      </c>
      <c r="C39" s="42" t="s">
        <v>34</v>
      </c>
      <c r="D39" s="43"/>
      <c r="E39" s="44">
        <f t="shared" si="14"/>
        <v>45132</v>
      </c>
      <c r="F39" s="7">
        <f>IF($C$5&gt;0,WORKDAY.INTL(E39,G39,$C$5)-1,E39+G39-1)</f>
        <v>45133</v>
      </c>
      <c r="G39" s="51">
        <v>2</v>
      </c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13"/>
    </row>
    <row r="40" spans="1:70" ht="30" customHeight="1" thickTop="1" thickBot="1" x14ac:dyDescent="0.25">
      <c r="B40" s="9" t="s">
        <v>41</v>
      </c>
      <c r="C40" s="10"/>
      <c r="D40" s="10"/>
      <c r="E40" s="10"/>
      <c r="F40" s="28"/>
      <c r="G40" s="17"/>
      <c r="H40" s="3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4"/>
    </row>
    <row r="41" spans="1:70" ht="30" hidden="1" customHeight="1" thickTop="1" thickBot="1" x14ac:dyDescent="0.25">
      <c r="E41">
        <v>0</v>
      </c>
      <c r="F41" s="11">
        <v>1</v>
      </c>
      <c r="G41" s="11">
        <v>11</v>
      </c>
      <c r="H41" s="29"/>
      <c r="I41" s="30"/>
      <c r="J41" s="30"/>
      <c r="K41" s="30"/>
      <c r="L41" s="31"/>
      <c r="M41" s="12" t="str" cm="1">
        <f t="array" ref="M41">_xlfn.IFS($C$5=1,1,$C$5=11,"",$C$5=0,"")</f>
        <v/>
      </c>
      <c r="N41" s="12" t="str" cm="1">
        <f t="array" ref="N41">_xlfn.IFS($C$5=0,"",$C$5=1,1,$C$5=11,1)</f>
        <v/>
      </c>
      <c r="O41" s="12"/>
      <c r="P41" s="12"/>
      <c r="Q41" s="12"/>
      <c r="R41" s="12"/>
      <c r="S41" s="12"/>
      <c r="T41" s="12" t="str" cm="1">
        <f t="array" ref="T41">_xlfn.IFS($C$5=1,1,$C$5=11,"",$C$5=0,"")</f>
        <v/>
      </c>
      <c r="U41" s="12" t="str" cm="1">
        <f t="array" ref="U41">_xlfn.IFS($C$5=0,"",$C$5=1,1,$C$5=11,1)</f>
        <v/>
      </c>
      <c r="V41" s="12"/>
      <c r="W41" s="12"/>
      <c r="X41" s="12"/>
      <c r="Y41" s="12"/>
      <c r="Z41" s="12"/>
      <c r="AA41" s="12" t="str" cm="1">
        <f t="array" ref="AA41">_xlfn.IFS($C$5=1,1,$C$5=11,"",$C$5=0,"")</f>
        <v/>
      </c>
      <c r="AB41" s="12" t="str" cm="1">
        <f t="array" ref="AB41">_xlfn.IFS($C$5=0,"",$C$5=1,1,$C$5=11,1)</f>
        <v/>
      </c>
      <c r="AC41" s="12"/>
      <c r="AD41" s="12"/>
      <c r="AE41" s="12"/>
      <c r="AF41" s="12"/>
      <c r="AG41" s="12"/>
      <c r="AH41" s="12" t="str" cm="1">
        <f t="array" ref="AH41">_xlfn.IFS($C$5=1,1,$C$5=11,"",$C$5=0,"")</f>
        <v/>
      </c>
      <c r="AI41" s="12" t="str" cm="1">
        <f t="array" ref="AI41">_xlfn.IFS($C$5=0,"",$C$5=1,1,$C$5=11,1)</f>
        <v/>
      </c>
      <c r="AJ41" s="12"/>
      <c r="AK41" s="12"/>
      <c r="AL41" s="12"/>
      <c r="AM41" s="12"/>
      <c r="AN41" s="12"/>
      <c r="AO41" s="12" t="str" cm="1">
        <f t="array" ref="AO41">_xlfn.IFS($C$5=1,1,$C$5=11,"",$C$5=0,"")</f>
        <v/>
      </c>
      <c r="AP41" s="12" t="str" cm="1">
        <f t="array" ref="AP41">_xlfn.IFS($C$5=0,"",$C$5=1,1,$C$5=11,1)</f>
        <v/>
      </c>
      <c r="AQ41" s="12"/>
      <c r="AR41" s="12"/>
      <c r="AS41" s="12"/>
      <c r="AT41" s="12"/>
      <c r="AU41" s="12"/>
      <c r="AV41" s="12" t="str" cm="1">
        <f t="array" ref="AV41">_xlfn.IFS($C$5=1,1,$C$5=11,"",$C$5=0,"")</f>
        <v/>
      </c>
      <c r="AW41" s="12" t="str" cm="1">
        <f t="array" ref="AW41">_xlfn.IFS($C$5=0,"",$C$5=1,1,$C$5=11,1)</f>
        <v/>
      </c>
      <c r="AX41" s="12"/>
      <c r="AY41" s="12"/>
      <c r="AZ41" s="12"/>
      <c r="BA41" s="12"/>
      <c r="BB41" s="12"/>
      <c r="BC41" s="12" t="str" cm="1">
        <f t="array" ref="BC41">_xlfn.IFS($C$5=1,1,$C$5=11,"",$C$5=0,"")</f>
        <v/>
      </c>
      <c r="BD41" s="12" t="str" cm="1">
        <f t="array" ref="BD41">_xlfn.IFS($C$5=0,"",$C$5=1,1,$C$5=11,1)</f>
        <v/>
      </c>
      <c r="BE41" s="12"/>
      <c r="BF41" s="12"/>
      <c r="BG41" s="12"/>
      <c r="BH41" s="12"/>
      <c r="BI41" s="12"/>
      <c r="BJ41" s="12" t="str" cm="1">
        <f t="array" ref="BJ41">_xlfn.IFS($C$5=1,1,$C$5=11,"",$C$5=0,"")</f>
        <v/>
      </c>
      <c r="BK41" s="12" t="str" cm="1">
        <f t="array" ref="BK41">_xlfn.IFS($C$5=0,"",$C$5=1,1,$C$5=11,1)</f>
        <v/>
      </c>
      <c r="BL41" s="12"/>
      <c r="BM41" s="12"/>
      <c r="BN41" s="12"/>
      <c r="BO41" s="12"/>
      <c r="BP41" s="12"/>
      <c r="BQ41" s="12" t="str" cm="1">
        <f t="array" ref="BQ41">_xlfn.IFS($C$5=1,1,$C$5=11,"",$C$5=0,"")</f>
        <v/>
      </c>
      <c r="BR41" s="12" t="str" cm="1">
        <f t="array" ref="BR41">_xlfn.IFS($C$5=0,"",$C$5=1,1,$C$5=11,1)</f>
        <v/>
      </c>
    </row>
    <row r="42" spans="1:70" ht="30" customHeight="1" x14ac:dyDescent="0.2"/>
    <row r="43" spans="1:70" ht="30" customHeight="1" x14ac:dyDescent="0.2"/>
    <row r="44" spans="1:70" ht="30" customHeight="1" x14ac:dyDescent="0.2"/>
    <row r="45" spans="1:70" ht="30" customHeight="1" x14ac:dyDescent="0.2"/>
    <row r="46" spans="1:70" ht="30" customHeight="1" x14ac:dyDescent="0.2"/>
    <row r="47" spans="1:70" ht="30" customHeight="1" x14ac:dyDescent="0.2"/>
    <row r="48" spans="1:70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</sheetData>
  <mergeCells count="10">
    <mergeCell ref="BL7:BR7"/>
    <mergeCell ref="G4:H4"/>
    <mergeCell ref="AC7:AI7"/>
    <mergeCell ref="AJ7:AP7"/>
    <mergeCell ref="AQ7:AW7"/>
    <mergeCell ref="AX7:BD7"/>
    <mergeCell ref="BE7:BK7"/>
    <mergeCell ref="H7:N7"/>
    <mergeCell ref="O7:U7"/>
    <mergeCell ref="V7:AB7"/>
  </mergeCells>
  <phoneticPr fontId="8" type="noConversion"/>
  <conditionalFormatting sqref="H8:BD8 B9:E9 G9:BD9 BE8:BR9">
    <cfRule type="expression" dxfId="10" priority="29">
      <formula>AND($C$8&gt;=B$8,$C$8&lt;C$8)</formula>
    </cfRule>
  </conditionalFormatting>
  <conditionalFormatting sqref="F9">
    <cfRule type="expression" dxfId="9" priority="32">
      <formula>AND(TODAY()&gt;=F$8,TODAY()&lt;#REF!)</formula>
    </cfRule>
  </conditionalFormatting>
  <conditionalFormatting sqref="D11:D15">
    <cfRule type="dataBar" priority="13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{0939B9CE-3AEF-422E-8576-F9E58298C455}</x14:id>
        </ext>
      </extLst>
    </cfRule>
  </conditionalFormatting>
  <conditionalFormatting sqref="D17:D21">
    <cfRule type="dataBar" priority="12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{EDC8E10C-309A-4F63-8679-89CCC13BDD06}</x14:id>
        </ext>
      </extLst>
    </cfRule>
  </conditionalFormatting>
  <conditionalFormatting sqref="D23:D27">
    <cfRule type="dataBar" priority="11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{A3562521-A7D6-4E2E-B04D-70E2CB8ABC04}</x14:id>
        </ext>
      </extLst>
    </cfRule>
  </conditionalFormatting>
  <conditionalFormatting sqref="D29:D33">
    <cfRule type="dataBar" priority="10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{159D474A-F16D-485C-A8F4-6A845656CFB9}</x14:id>
        </ext>
      </extLst>
    </cfRule>
  </conditionalFormatting>
  <conditionalFormatting sqref="D35:D39">
    <cfRule type="dataBar" priority="9">
      <dataBar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{D3ACF1CB-7B11-4B65-BE87-26038C4639EE}</x14:id>
        </ext>
      </extLst>
    </cfRule>
  </conditionalFormatting>
  <conditionalFormatting sqref="B8">
    <cfRule type="expression" dxfId="8" priority="7">
      <formula>AND(TODAY()&gt;=B$8,TODAY()&lt;C$8)</formula>
    </cfRule>
  </conditionalFormatting>
  <conditionalFormatting sqref="C8">
    <cfRule type="expression" dxfId="7" priority="6">
      <formula>AND(TODAY()&gt;=C$8,TODAY()&lt;D$8)</formula>
    </cfRule>
  </conditionalFormatting>
  <conditionalFormatting sqref="H10:BR40">
    <cfRule type="expression" dxfId="6" priority="1">
      <formula>H$41=1</formula>
    </cfRule>
    <cfRule type="expression" dxfId="5" priority="18">
      <formula>AND($C$8&gt;=H$8,$C$8&lt;I$8)</formula>
    </cfRule>
    <cfRule type="expression" dxfId="4" priority="19">
      <formula>AND($E10&lt;=H$8,ROUNDDOWN(($F10-$E10+1)*$D10,0)+$E10-1&gt;=H$8)</formula>
    </cfRule>
    <cfRule type="expression" dxfId="3" priority="20" stopIfTrue="1">
      <formula>AND($F10&gt;=H$8,$E10&lt;I$8)</formula>
    </cfRule>
  </conditionalFormatting>
  <conditionalFormatting sqref="H41:BR41">
    <cfRule type="expression" dxfId="2" priority="3">
      <formula>AND($C$8&gt;=H$8,$C$8&lt;I$8)</formula>
    </cfRule>
    <cfRule type="expression" dxfId="1" priority="4">
      <formula>AND($E41&lt;=H$8,ROUNDDOWN(($F41-$E41+1)*$D41,0)+$E41-1&gt;=H$8)</formula>
    </cfRule>
    <cfRule type="expression" dxfId="0" priority="5" stopIfTrue="1">
      <formula>AND($F41&gt;=H$8,$E41&lt;I$8)</formula>
    </cfRule>
  </conditionalFormatting>
  <dataValidations count="2">
    <dataValidation type="whole" operator="greaterThanOrEqual" allowBlank="1" showInputMessage="1" promptTitle="Display Week" prompt="Changing this number will scroll the Gantt Chart view." sqref="C4" xr:uid="{08927C75-5C34-477B-B7CB-651A0E807183}">
      <formula1>1</formula1>
    </dataValidation>
    <dataValidation type="list" allowBlank="1" showInputMessage="1" showErrorMessage="1" sqref="F5:F6 C5" xr:uid="{DF16787A-04B0-4E56-894F-BF303484C334}">
      <formula1>$E$41:$G$41</formula1>
    </dataValidation>
  </dataValidations>
  <pageMargins left="0.25" right="0.25" top="0.75" bottom="0.75" header="0.3" footer="0.3"/>
  <pageSetup paperSize="119" scale="61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39B9CE-3AEF-422E-8576-F9E58298C4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D11:D15</xm:sqref>
        </x14:conditionalFormatting>
        <x14:conditionalFormatting xmlns:xm="http://schemas.microsoft.com/office/excel/2006/main">
          <x14:cfRule type="dataBar" id="{EDC8E10C-309A-4F63-8679-89CCC13BDD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D17:D21</xm:sqref>
        </x14:conditionalFormatting>
        <x14:conditionalFormatting xmlns:xm="http://schemas.microsoft.com/office/excel/2006/main">
          <x14:cfRule type="dataBar" id="{A3562521-A7D6-4E2E-B04D-70E2CB8ABC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D23:D27</xm:sqref>
        </x14:conditionalFormatting>
        <x14:conditionalFormatting xmlns:xm="http://schemas.microsoft.com/office/excel/2006/main">
          <x14:cfRule type="dataBar" id="{159D474A-F16D-485C-A8F4-6A845656CF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D29:D33</xm:sqref>
        </x14:conditionalFormatting>
        <x14:conditionalFormatting xmlns:xm="http://schemas.microsoft.com/office/excel/2006/main">
          <x14:cfRule type="dataBar" id="{D3ACF1CB-7B11-4B65-BE87-26038C4639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D35:D39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Project Schedule</vt:lpstr>
      <vt:lpstr>Display_Week</vt:lpstr>
      <vt:lpstr>Project Schedule!Print_Area</vt:lpstr>
      <vt:lpstr>Project_Start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2023-06-08T20:05:24Z</cp:lastPrinted>
  <dcterms:created xsi:type="dcterms:W3CDTF">2023-06-08T09:34:22Z</dcterms:created>
  <dcterms:modified xsi:type="dcterms:W3CDTF">2023-06-09T13:48:43Z</dcterms:modified>
</cp:coreProperties>
</file>